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70" windowWidth="14535" windowHeight="6840"/>
  </bookViews>
  <sheets>
    <sheet name="Westchester Div of Business" sheetId="1" r:id="rId1"/>
  </sheets>
  <definedNames>
    <definedName name="_xlnm.Print_Titles" localSheetId="0">'Westchester Div of Business'!$A:$C,'Westchester Div of Business'!$6:$8</definedName>
  </definedNames>
  <calcPr calcId="114210" fullCalcOnLoad="1"/>
</workbook>
</file>

<file path=xl/calcChain.xml><?xml version="1.0" encoding="utf-8"?>
<calcChain xmlns="http://schemas.openxmlformats.org/spreadsheetml/2006/main">
  <c r="Z17" i="1"/>
  <c r="Y17"/>
  <c r="X17"/>
  <c r="W17"/>
  <c r="V17"/>
  <c r="U17"/>
  <c r="T17"/>
  <c r="S17"/>
  <c r="R17"/>
  <c r="Q17"/>
  <c r="P17"/>
  <c r="O17"/>
  <c r="N17"/>
  <c r="M17"/>
  <c r="L17"/>
  <c r="H17"/>
  <c r="F17"/>
  <c r="E17"/>
  <c r="AA16"/>
  <c r="AA17"/>
  <c r="I16"/>
  <c r="G16"/>
  <c r="Z15"/>
  <c r="Z18"/>
  <c r="Y15"/>
  <c r="Y18"/>
  <c r="X15"/>
  <c r="X18"/>
  <c r="W15"/>
  <c r="W18"/>
  <c r="V15"/>
  <c r="V18"/>
  <c r="U15"/>
  <c r="U18"/>
  <c r="T15"/>
  <c r="T18"/>
  <c r="S15"/>
  <c r="S18"/>
  <c r="R15"/>
  <c r="R18"/>
  <c r="Q15"/>
  <c r="Q18"/>
  <c r="P15"/>
  <c r="P18"/>
  <c r="O15"/>
  <c r="O18"/>
  <c r="N15"/>
  <c r="N18"/>
  <c r="M15"/>
  <c r="M18"/>
  <c r="L15"/>
  <c r="L18"/>
  <c r="H15"/>
  <c r="H18"/>
  <c r="F15"/>
  <c r="F18"/>
  <c r="E15"/>
  <c r="E18"/>
  <c r="AA14"/>
  <c r="I14"/>
  <c r="G14"/>
  <c r="Z12"/>
  <c r="Y12"/>
  <c r="X12"/>
  <c r="W12"/>
  <c r="V12"/>
  <c r="U12"/>
  <c r="T12"/>
  <c r="S12"/>
  <c r="R12"/>
  <c r="Q12"/>
  <c r="P12"/>
  <c r="O12"/>
  <c r="N12"/>
  <c r="M12"/>
  <c r="L12"/>
  <c r="H12"/>
  <c r="F12"/>
  <c r="E12"/>
  <c r="G12"/>
  <c r="AA11"/>
  <c r="AA12"/>
  <c r="I11"/>
  <c r="G11"/>
  <c r="Z10"/>
  <c r="Y10"/>
  <c r="Y13"/>
  <c r="X10"/>
  <c r="W10"/>
  <c r="W13"/>
  <c r="V10"/>
  <c r="U10"/>
  <c r="U13"/>
  <c r="T10"/>
  <c r="S10"/>
  <c r="S13"/>
  <c r="R10"/>
  <c r="Q10"/>
  <c r="Q13"/>
  <c r="P10"/>
  <c r="O10"/>
  <c r="O13"/>
  <c r="N10"/>
  <c r="M10"/>
  <c r="M13"/>
  <c r="L10"/>
  <c r="H10"/>
  <c r="F10"/>
  <c r="E10"/>
  <c r="E13"/>
  <c r="AA9"/>
  <c r="I9"/>
  <c r="G9"/>
  <c r="I10"/>
  <c r="I17"/>
  <c r="I12"/>
  <c r="G18"/>
  <c r="I15"/>
  <c r="G17"/>
  <c r="I18"/>
  <c r="K10"/>
  <c r="AA10"/>
  <c r="AA13"/>
  <c r="F13"/>
  <c r="G13"/>
  <c r="H13"/>
  <c r="I13"/>
  <c r="L13"/>
  <c r="L19"/>
  <c r="N13"/>
  <c r="N19"/>
  <c r="P13"/>
  <c r="P19"/>
  <c r="R13"/>
  <c r="R19"/>
  <c r="T13"/>
  <c r="T19"/>
  <c r="V13"/>
  <c r="V19"/>
  <c r="X13"/>
  <c r="X19"/>
  <c r="Z13"/>
  <c r="Z19"/>
  <c r="K15"/>
  <c r="AA15"/>
  <c r="AA18"/>
  <c r="E19"/>
  <c r="M19"/>
  <c r="O19"/>
  <c r="Q19"/>
  <c r="S19"/>
  <c r="U19"/>
  <c r="W19"/>
  <c r="Y19"/>
  <c r="G10"/>
  <c r="G15"/>
  <c r="AA19"/>
  <c r="H19"/>
  <c r="F19"/>
  <c r="G19"/>
  <c r="I19"/>
</calcChain>
</file>

<file path=xl/comments1.xml><?xml version="1.0" encoding="utf-8"?>
<comments xmlns="http://schemas.openxmlformats.org/spreadsheetml/2006/main">
  <authors>
    <author>HP Authorized Customer</author>
  </authors>
  <commentList>
    <comment ref="U7" authorId="0">
      <text>
        <r>
          <rPr>
            <b/>
            <sz val="8"/>
            <color indexed="81"/>
            <rFont val="Tahoma"/>
            <family val="2"/>
          </rPr>
          <t>Formerly Join Pending</t>
        </r>
      </text>
    </comment>
    <comment ref="AA8" authorId="0">
      <text>
        <r>
          <rPr>
            <b/>
            <sz val="8"/>
            <color indexed="81"/>
            <rFont val="Tahoma"/>
            <family val="2"/>
          </rPr>
          <t>38% of Contact Us activity inincluded</t>
        </r>
      </text>
    </comment>
  </commentList>
</comments>
</file>

<file path=xl/sharedStrings.xml><?xml version="1.0" encoding="utf-8"?>
<sst xmlns="http://schemas.openxmlformats.org/spreadsheetml/2006/main" count="68" uniqueCount="49">
  <si>
    <t>Campaign Summary Report</t>
  </si>
  <si>
    <t>Advertiser</t>
  </si>
  <si>
    <t xml:space="preserve">NYU SCPS  </t>
  </si>
  <si>
    <t>Selected Campaigns</t>
  </si>
  <si>
    <t>Westchester - Division of Business Fall 2009 Campaign</t>
  </si>
  <si>
    <t>Date Range</t>
  </si>
  <si>
    <t>03/01/09 - 03/31/09</t>
  </si>
  <si>
    <t>Revised:</t>
  </si>
  <si>
    <t xml:space="preserve"> </t>
  </si>
  <si>
    <t>NYU SCPS Leads</t>
  </si>
  <si>
    <t>NYU Membership</t>
  </si>
  <si>
    <t>Report Fields</t>
  </si>
  <si>
    <t>Report Metrics</t>
  </si>
  <si>
    <t>Request Information Form</t>
  </si>
  <si>
    <t>Request Form Submission</t>
  </si>
  <si>
    <t>Contact Us Submission</t>
  </si>
  <si>
    <t>Login &amp; Join Page</t>
  </si>
  <si>
    <t>Join Confirmed/ Activation</t>
  </si>
  <si>
    <t>Campaign Name</t>
  </si>
  <si>
    <t>Site Name</t>
  </si>
  <si>
    <t>Placement</t>
  </si>
  <si>
    <t>Creative Name</t>
  </si>
  <si>
    <t>Impressions Delivered</t>
  </si>
  <si>
    <t>Clicks Recorded</t>
  </si>
  <si>
    <t>Click Rate</t>
  </si>
  <si>
    <t>Media Cost</t>
  </si>
  <si>
    <t>Media Cost per Click</t>
  </si>
  <si>
    <t xml:space="preserve">Total Media Booked </t>
  </si>
  <si>
    <t>% Delivered</t>
  </si>
  <si>
    <t>Post-click Activities</t>
  </si>
  <si>
    <t>Post-impression Activities</t>
  </si>
  <si>
    <t>Sum of Post-event Activities</t>
  </si>
  <si>
    <t>Potential Leads</t>
  </si>
  <si>
    <t>F09 - Westchester - Division of Business</t>
  </si>
  <si>
    <t>The Greenwich Time</t>
  </si>
  <si>
    <t>ROS Homepage, Local News, Business (300x250)</t>
  </si>
  <si>
    <t>The Greenwich Time (300x250) CC</t>
  </si>
  <si>
    <t>ROS Homepage, Local News, Business (300x250) Total</t>
  </si>
  <si>
    <t>ROS Homepage, Local News, Business (728x90)</t>
  </si>
  <si>
    <t>The Greenwich Time (728x90) CC</t>
  </si>
  <si>
    <t>ROS Homepage, Local News, Business (728x90) Total</t>
  </si>
  <si>
    <t>The Greenwich Time Total</t>
  </si>
  <si>
    <t>The Stamford Advocate</t>
  </si>
  <si>
    <t>ROS Homepage , Local News, Business (300x250)</t>
  </si>
  <si>
    <t>The Stamford Advocate (300x250) CC</t>
  </si>
  <si>
    <t>ROS Homepage , Local News, Business (300x250) Total</t>
  </si>
  <si>
    <t>The Stamford Advocate (728x90) CC</t>
  </si>
  <si>
    <t>The Stamford Advocate Total</t>
  </si>
  <si>
    <t>Grand 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</si>
</sst>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56"/>
      <name val="Calibri"/>
      <family val="2"/>
    </font>
    <font>
      <b/>
      <sz val="8"/>
      <color indexed="81"/>
      <name val="Tahoma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2" borderId="0" xfId="0" applyFont="1" applyFill="1"/>
    <xf numFmtId="0" fontId="0" fillId="2" borderId="0" xfId="0" applyFill="1"/>
    <xf numFmtId="164" fontId="1" fillId="2" borderId="0" xfId="1" applyNumberFormat="1" applyFont="1" applyFill="1"/>
    <xf numFmtId="165" fontId="0" fillId="2" borderId="0" xfId="0" applyNumberFormat="1" applyFill="1"/>
    <xf numFmtId="0" fontId="0" fillId="2" borderId="0" xfId="0" applyNumberFormat="1" applyFill="1"/>
    <xf numFmtId="0" fontId="4" fillId="2" borderId="0" xfId="0" applyFont="1" applyFill="1"/>
    <xf numFmtId="14" fontId="0" fillId="2" borderId="0" xfId="0" applyNumberFormat="1" applyFill="1" applyAlignment="1">
      <alignment horizontal="left"/>
    </xf>
    <xf numFmtId="0" fontId="6" fillId="3" borderId="1" xfId="0" applyFont="1" applyFill="1" applyBorder="1" applyAlignment="1">
      <alignment wrapText="1"/>
    </xf>
    <xf numFmtId="164" fontId="6" fillId="3" borderId="1" xfId="1" applyNumberFormat="1" applyFont="1" applyFill="1" applyBorder="1" applyAlignment="1">
      <alignment wrapText="1"/>
    </xf>
    <xf numFmtId="165" fontId="6" fillId="3" borderId="1" xfId="0" applyNumberFormat="1" applyFont="1" applyFill="1" applyBorder="1" applyAlignment="1">
      <alignment wrapText="1"/>
    </xf>
    <xf numFmtId="165" fontId="6" fillId="3" borderId="2" xfId="0" applyNumberFormat="1" applyFont="1" applyFill="1" applyBorder="1" applyAlignment="1">
      <alignment wrapText="1"/>
    </xf>
    <xf numFmtId="164" fontId="6" fillId="4" borderId="1" xfId="1" applyNumberFormat="1" applyFont="1" applyFill="1" applyBorder="1" applyAlignment="1">
      <alignment wrapText="1"/>
    </xf>
    <xf numFmtId="164" fontId="6" fillId="4" borderId="2" xfId="1" applyNumberFormat="1" applyFont="1" applyFill="1" applyBorder="1" applyAlignment="1">
      <alignment wrapText="1"/>
    </xf>
    <xf numFmtId="164" fontId="7" fillId="5" borderId="3" xfId="1" applyNumberFormat="1" applyFont="1" applyFill="1" applyBorder="1" applyAlignment="1">
      <alignment wrapText="1"/>
    </xf>
    <xf numFmtId="164" fontId="7" fillId="5" borderId="1" xfId="1" applyNumberFormat="1" applyFont="1" applyFill="1" applyBorder="1" applyAlignment="1">
      <alignment wrapText="1"/>
    </xf>
    <xf numFmtId="164" fontId="7" fillId="5" borderId="4" xfId="1" applyNumberFormat="1" applyFont="1" applyFill="1" applyBorder="1" applyAlignment="1">
      <alignment wrapText="1"/>
    </xf>
    <xf numFmtId="164" fontId="7" fillId="5" borderId="2" xfId="1" applyNumberFormat="1" applyFont="1" applyFill="1" applyBorder="1" applyAlignment="1">
      <alignment wrapText="1"/>
    </xf>
    <xf numFmtId="164" fontId="7" fillId="6" borderId="3" xfId="1" applyNumberFormat="1" applyFont="1" applyFill="1" applyBorder="1" applyAlignment="1">
      <alignment wrapText="1"/>
    </xf>
    <xf numFmtId="164" fontId="7" fillId="6" borderId="1" xfId="1" applyNumberFormat="1" applyFont="1" applyFill="1" applyBorder="1" applyAlignment="1">
      <alignment wrapText="1"/>
    </xf>
    <xf numFmtId="164" fontId="7" fillId="6" borderId="4" xfId="1" applyNumberFormat="1" applyFont="1" applyFill="1" applyBorder="1" applyAlignment="1">
      <alignment wrapText="1"/>
    </xf>
    <xf numFmtId="164" fontId="6" fillId="3" borderId="5" xfId="1" applyNumberFormat="1" applyFont="1" applyFill="1" applyBorder="1" applyAlignment="1">
      <alignment wrapText="1"/>
    </xf>
    <xf numFmtId="0" fontId="8" fillId="2" borderId="1" xfId="0" applyFont="1" applyFill="1" applyBorder="1"/>
    <xf numFmtId="164" fontId="8" fillId="2" borderId="1" xfId="1" applyNumberFormat="1" applyFont="1" applyFill="1" applyBorder="1"/>
    <xf numFmtId="10" fontId="8" fillId="2" borderId="1" xfId="2" applyNumberFormat="1" applyFont="1" applyFill="1" applyBorder="1" applyAlignment="1">
      <alignment horizontal="right"/>
    </xf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4" fontId="8" fillId="2" borderId="3" xfId="1" applyNumberFormat="1" applyFont="1" applyFill="1" applyBorder="1"/>
    <xf numFmtId="164" fontId="8" fillId="2" borderId="4" xfId="1" applyNumberFormat="1" applyFont="1" applyFill="1" applyBorder="1"/>
    <xf numFmtId="164" fontId="8" fillId="2" borderId="2" xfId="1" applyNumberFormat="1" applyFont="1" applyFill="1" applyBorder="1"/>
    <xf numFmtId="164" fontId="1" fillId="2" borderId="6" xfId="1" applyNumberFormat="1" applyFont="1" applyFill="1" applyBorder="1"/>
    <xf numFmtId="0" fontId="8" fillId="2" borderId="0" xfId="0" applyFont="1" applyFill="1"/>
    <xf numFmtId="0" fontId="2" fillId="2" borderId="1" xfId="0" applyFont="1" applyFill="1" applyBorder="1"/>
    <xf numFmtId="164" fontId="2" fillId="2" borderId="1" xfId="1" applyNumberFormat="1" applyFont="1" applyFill="1" applyBorder="1"/>
    <xf numFmtId="10" fontId="2" fillId="2" borderId="1" xfId="2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4" fontId="2" fillId="2" borderId="3" xfId="1" applyNumberFormat="1" applyFont="1" applyFill="1" applyBorder="1"/>
    <xf numFmtId="164" fontId="2" fillId="2" borderId="4" xfId="1" applyNumberFormat="1" applyFont="1" applyFill="1" applyBorder="1"/>
    <xf numFmtId="164" fontId="2" fillId="2" borderId="2" xfId="1" applyNumberFormat="1" applyFont="1" applyFill="1" applyBorder="1"/>
    <xf numFmtId="164" fontId="4" fillId="2" borderId="6" xfId="1" applyNumberFormat="1" applyFont="1" applyFill="1" applyBorder="1"/>
    <xf numFmtId="0" fontId="2" fillId="2" borderId="0" xfId="0" applyFont="1" applyFill="1"/>
    <xf numFmtId="0" fontId="4" fillId="7" borderId="1" xfId="0" applyFont="1" applyFill="1" applyBorder="1"/>
    <xf numFmtId="0" fontId="4" fillId="7" borderId="1" xfId="0" applyNumberFormat="1" applyFont="1" applyFill="1" applyBorder="1"/>
    <xf numFmtId="164" fontId="4" fillId="7" borderId="1" xfId="1" applyNumberFormat="1" applyFont="1" applyFill="1" applyBorder="1"/>
    <xf numFmtId="10" fontId="4" fillId="7" borderId="1" xfId="2" applyNumberFormat="1" applyFont="1" applyFill="1" applyBorder="1" applyAlignment="1">
      <alignment horizontal="right"/>
    </xf>
    <xf numFmtId="165" fontId="4" fillId="7" borderId="1" xfId="0" applyNumberFormat="1" applyFont="1" applyFill="1" applyBorder="1"/>
    <xf numFmtId="165" fontId="4" fillId="7" borderId="2" xfId="0" applyNumberFormat="1" applyFont="1" applyFill="1" applyBorder="1"/>
    <xf numFmtId="164" fontId="4" fillId="7" borderId="3" xfId="1" applyNumberFormat="1" applyFont="1" applyFill="1" applyBorder="1"/>
    <xf numFmtId="164" fontId="4" fillId="7" borderId="4" xfId="1" applyNumberFormat="1" applyFont="1" applyFill="1" applyBorder="1"/>
    <xf numFmtId="164" fontId="4" fillId="7" borderId="2" xfId="1" applyNumberFormat="1" applyFont="1" applyFill="1" applyBorder="1"/>
    <xf numFmtId="164" fontId="4" fillId="7" borderId="6" xfId="1" applyNumberFormat="1" applyFont="1" applyFill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10" fontId="3" fillId="3" borderId="1" xfId="2" applyNumberFormat="1" applyFont="1" applyFill="1" applyBorder="1"/>
    <xf numFmtId="165" fontId="3" fillId="3" borderId="1" xfId="0" applyNumberFormat="1" applyFont="1" applyFill="1" applyBorder="1"/>
    <xf numFmtId="165" fontId="3" fillId="3" borderId="2" xfId="0" applyNumberFormat="1" applyFont="1" applyFill="1" applyBorder="1"/>
    <xf numFmtId="164" fontId="3" fillId="3" borderId="7" xfId="1" applyNumberFormat="1" applyFont="1" applyFill="1" applyBorder="1"/>
    <xf numFmtId="164" fontId="3" fillId="3" borderId="8" xfId="1" applyNumberFormat="1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164" fontId="3" fillId="3" borderId="11" xfId="1" applyNumberFormat="1" applyFont="1" applyFill="1" applyBorder="1"/>
    <xf numFmtId="164" fontId="8" fillId="8" borderId="1" xfId="1" applyNumberFormat="1" applyFont="1" applyFill="1" applyBorder="1"/>
    <xf numFmtId="164" fontId="2" fillId="2" borderId="17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164" fontId="2" fillId="2" borderId="19" xfId="1" applyNumberFormat="1" applyFont="1" applyFill="1" applyBorder="1" applyAlignment="1">
      <alignment horizontal="right"/>
    </xf>
    <xf numFmtId="9" fontId="2" fillId="2" borderId="20" xfId="2" applyFont="1" applyFill="1" applyBorder="1" applyAlignment="1">
      <alignment horizontal="right"/>
    </xf>
    <xf numFmtId="9" fontId="2" fillId="2" borderId="21" xfId="2" applyFont="1" applyFill="1" applyBorder="1" applyAlignment="1">
      <alignment horizontal="right"/>
    </xf>
    <xf numFmtId="9" fontId="2" fillId="2" borderId="22" xfId="2" applyFont="1" applyFill="1" applyBorder="1" applyAlignment="1">
      <alignment horizontal="right"/>
    </xf>
    <xf numFmtId="9" fontId="2" fillId="2" borderId="20" xfId="2" applyNumberFormat="1" applyFont="1" applyFill="1" applyBorder="1" applyAlignment="1">
      <alignment horizontal="right"/>
    </xf>
    <xf numFmtId="9" fontId="2" fillId="2" borderId="21" xfId="2" applyNumberFormat="1" applyFont="1" applyFill="1" applyBorder="1" applyAlignment="1">
      <alignment horizontal="right"/>
    </xf>
    <xf numFmtId="9" fontId="2" fillId="2" borderId="22" xfId="2" applyNumberFormat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4" fontId="5" fillId="2" borderId="14" xfId="1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4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80" zoomScaleNormal="80" workbookViewId="0">
      <selection activeCell="C28" sqref="C28"/>
    </sheetView>
  </sheetViews>
  <sheetFormatPr defaultRowHeight="15" outlineLevelRow="3"/>
  <cols>
    <col min="1" max="1" width="11.7109375" style="2" customWidth="1"/>
    <col min="2" max="2" width="21.140625" style="2" customWidth="1"/>
    <col min="3" max="3" width="51.7109375" style="2" customWidth="1"/>
    <col min="4" max="4" width="15.28515625" style="2" hidden="1" customWidth="1"/>
    <col min="5" max="5" width="13" style="3" customWidth="1"/>
    <col min="6" max="6" width="13.42578125" style="3" customWidth="1"/>
    <col min="7" max="7" width="9.140625" style="2"/>
    <col min="8" max="9" width="9.28515625" style="4" customWidth="1"/>
    <col min="10" max="10" width="12.28515625" style="3" customWidth="1"/>
    <col min="11" max="11" width="10.85546875" style="4" customWidth="1"/>
    <col min="12" max="27" width="9.140625" style="3"/>
    <col min="28" max="16384" width="9.140625" style="2"/>
  </cols>
  <sheetData>
    <row r="1" spans="1:27">
      <c r="A1" s="1" t="s">
        <v>0</v>
      </c>
    </row>
    <row r="2" spans="1:27">
      <c r="A2" s="1" t="s">
        <v>1</v>
      </c>
      <c r="B2" s="2" t="s">
        <v>2</v>
      </c>
    </row>
    <row r="3" spans="1:27">
      <c r="A3" s="1" t="s">
        <v>3</v>
      </c>
      <c r="B3" s="5" t="s">
        <v>4</v>
      </c>
    </row>
    <row r="4" spans="1:27">
      <c r="A4" s="6" t="s">
        <v>5</v>
      </c>
      <c r="B4" s="2" t="s">
        <v>6</v>
      </c>
    </row>
    <row r="5" spans="1:27" ht="15.75" thickBot="1">
      <c r="A5" s="2" t="s">
        <v>7</v>
      </c>
      <c r="B5" s="7">
        <v>39916</v>
      </c>
      <c r="C5" s="2" t="s">
        <v>8</v>
      </c>
    </row>
    <row r="6" spans="1:27" ht="15.75" thickBot="1">
      <c r="L6" s="72" t="s">
        <v>9</v>
      </c>
      <c r="M6" s="73"/>
      <c r="N6" s="73"/>
      <c r="O6" s="73"/>
      <c r="P6" s="73"/>
      <c r="Q6" s="73"/>
      <c r="R6" s="73"/>
      <c r="S6" s="73"/>
      <c r="T6" s="79"/>
      <c r="U6" s="72" t="s">
        <v>10</v>
      </c>
      <c r="V6" s="73"/>
      <c r="W6" s="73"/>
      <c r="X6" s="74"/>
      <c r="Y6" s="74"/>
      <c r="Z6" s="75"/>
    </row>
    <row r="7" spans="1:27" ht="15.75" thickBot="1">
      <c r="A7" s="2" t="s">
        <v>11</v>
      </c>
      <c r="E7" s="3" t="s">
        <v>12</v>
      </c>
      <c r="L7" s="76" t="s">
        <v>13</v>
      </c>
      <c r="M7" s="77"/>
      <c r="N7" s="78"/>
      <c r="O7" s="76" t="s">
        <v>14</v>
      </c>
      <c r="P7" s="77"/>
      <c r="Q7" s="78"/>
      <c r="R7" s="76" t="s">
        <v>15</v>
      </c>
      <c r="S7" s="77"/>
      <c r="T7" s="77"/>
      <c r="U7" s="76" t="s">
        <v>16</v>
      </c>
      <c r="V7" s="77"/>
      <c r="W7" s="78"/>
      <c r="X7" s="76" t="s">
        <v>17</v>
      </c>
      <c r="Y7" s="77"/>
      <c r="Z7" s="78"/>
    </row>
    <row r="8" spans="1:27" ht="34.5">
      <c r="A8" s="8" t="s">
        <v>18</v>
      </c>
      <c r="B8" s="8" t="s">
        <v>19</v>
      </c>
      <c r="C8" s="8" t="s">
        <v>20</v>
      </c>
      <c r="D8" s="8" t="s">
        <v>21</v>
      </c>
      <c r="E8" s="9" t="s">
        <v>22</v>
      </c>
      <c r="F8" s="9" t="s">
        <v>23</v>
      </c>
      <c r="G8" s="8" t="s">
        <v>24</v>
      </c>
      <c r="H8" s="10" t="s">
        <v>25</v>
      </c>
      <c r="I8" s="11" t="s">
        <v>26</v>
      </c>
      <c r="J8" s="12" t="s">
        <v>27</v>
      </c>
      <c r="K8" s="13" t="s">
        <v>28</v>
      </c>
      <c r="L8" s="14" t="s">
        <v>29</v>
      </c>
      <c r="M8" s="15" t="s">
        <v>30</v>
      </c>
      <c r="N8" s="16" t="s">
        <v>31</v>
      </c>
      <c r="O8" s="14" t="s">
        <v>29</v>
      </c>
      <c r="P8" s="15" t="s">
        <v>30</v>
      </c>
      <c r="Q8" s="16" t="s">
        <v>31</v>
      </c>
      <c r="R8" s="14" t="s">
        <v>29</v>
      </c>
      <c r="S8" s="15" t="s">
        <v>30</v>
      </c>
      <c r="T8" s="17" t="s">
        <v>31</v>
      </c>
      <c r="U8" s="18" t="s">
        <v>29</v>
      </c>
      <c r="V8" s="19" t="s">
        <v>30</v>
      </c>
      <c r="W8" s="20" t="s">
        <v>31</v>
      </c>
      <c r="X8" s="18" t="s">
        <v>29</v>
      </c>
      <c r="Y8" s="19" t="s">
        <v>30</v>
      </c>
      <c r="Z8" s="20" t="s">
        <v>31</v>
      </c>
      <c r="AA8" s="21" t="s">
        <v>32</v>
      </c>
    </row>
    <row r="9" spans="1:27" s="31" customFormat="1" outlineLevel="3">
      <c r="A9" s="22" t="s">
        <v>33</v>
      </c>
      <c r="B9" s="22" t="s">
        <v>34</v>
      </c>
      <c r="C9" s="22" t="s">
        <v>35</v>
      </c>
      <c r="D9" s="22" t="s">
        <v>36</v>
      </c>
      <c r="E9" s="62">
        <v>7586</v>
      </c>
      <c r="F9" s="23">
        <v>11</v>
      </c>
      <c r="G9" s="24">
        <f t="shared" ref="G9:G19" si="0">IF(ISERROR(F9/E9),"NA",(F9/E9))</f>
        <v>1.4500395465330872E-3</v>
      </c>
      <c r="H9" s="25">
        <v>0</v>
      </c>
      <c r="I9" s="26">
        <f t="shared" ref="I9:I19" si="1">IF(ISERROR(H9/F9),"NA",(H9/F9))</f>
        <v>0</v>
      </c>
      <c r="J9" s="23"/>
      <c r="K9" s="26"/>
      <c r="L9" s="27">
        <v>0</v>
      </c>
      <c r="M9" s="23">
        <v>0</v>
      </c>
      <c r="N9" s="28">
        <v>0</v>
      </c>
      <c r="O9" s="27">
        <v>0</v>
      </c>
      <c r="P9" s="23">
        <v>0</v>
      </c>
      <c r="Q9" s="28">
        <v>0</v>
      </c>
      <c r="R9" s="27">
        <v>0</v>
      </c>
      <c r="S9" s="23">
        <v>0</v>
      </c>
      <c r="T9" s="29">
        <v>0</v>
      </c>
      <c r="U9" s="27">
        <v>0</v>
      </c>
      <c r="V9" s="23">
        <v>0</v>
      </c>
      <c r="W9" s="28">
        <v>0</v>
      </c>
      <c r="X9" s="27">
        <v>0</v>
      </c>
      <c r="Y9" s="23">
        <v>0</v>
      </c>
      <c r="Z9" s="28">
        <v>0</v>
      </c>
      <c r="AA9" s="30">
        <f t="shared" ref="AA9:AA16" si="2">SUM(Z9,Q9)+(T9*38%)</f>
        <v>0</v>
      </c>
    </row>
    <row r="10" spans="1:27" s="41" customFormat="1" outlineLevel="2">
      <c r="A10" s="32"/>
      <c r="B10" s="32"/>
      <c r="C10" s="32" t="s">
        <v>37</v>
      </c>
      <c r="D10" s="32"/>
      <c r="E10" s="33">
        <f>SUBTOTAL(9,E9:E9)</f>
        <v>7586</v>
      </c>
      <c r="F10" s="33">
        <f>SUBTOTAL(9,F9:F9)</f>
        <v>11</v>
      </c>
      <c r="G10" s="34">
        <f t="shared" si="0"/>
        <v>1.4500395465330872E-3</v>
      </c>
      <c r="H10" s="35">
        <f>SUBTOTAL(9,H9:H9)</f>
        <v>0</v>
      </c>
      <c r="I10" s="36">
        <f t="shared" si="1"/>
        <v>0</v>
      </c>
      <c r="J10" s="63">
        <v>150000</v>
      </c>
      <c r="K10" s="66">
        <f>SUM(E10,E12)/J10</f>
        <v>9.7986666666666666E-2</v>
      </c>
      <c r="L10" s="37">
        <f t="shared" ref="L10:AA10" si="3">SUBTOTAL(9,L9:L9)</f>
        <v>0</v>
      </c>
      <c r="M10" s="33">
        <f t="shared" si="3"/>
        <v>0</v>
      </c>
      <c r="N10" s="38">
        <f t="shared" si="3"/>
        <v>0</v>
      </c>
      <c r="O10" s="37">
        <f t="shared" si="3"/>
        <v>0</v>
      </c>
      <c r="P10" s="33">
        <f t="shared" si="3"/>
        <v>0</v>
      </c>
      <c r="Q10" s="38">
        <f t="shared" si="3"/>
        <v>0</v>
      </c>
      <c r="R10" s="37">
        <f t="shared" si="3"/>
        <v>0</v>
      </c>
      <c r="S10" s="33">
        <f t="shared" si="3"/>
        <v>0</v>
      </c>
      <c r="T10" s="39">
        <f t="shared" si="3"/>
        <v>0</v>
      </c>
      <c r="U10" s="37">
        <f t="shared" si="3"/>
        <v>0</v>
      </c>
      <c r="V10" s="33">
        <f t="shared" si="3"/>
        <v>0</v>
      </c>
      <c r="W10" s="38">
        <f t="shared" si="3"/>
        <v>0</v>
      </c>
      <c r="X10" s="37">
        <f t="shared" si="3"/>
        <v>0</v>
      </c>
      <c r="Y10" s="33">
        <f t="shared" si="3"/>
        <v>0</v>
      </c>
      <c r="Z10" s="38">
        <f t="shared" si="3"/>
        <v>0</v>
      </c>
      <c r="AA10" s="40">
        <f t="shared" si="3"/>
        <v>0</v>
      </c>
    </row>
    <row r="11" spans="1:27" s="31" customFormat="1" ht="15" customHeight="1" outlineLevel="3">
      <c r="A11" s="22" t="s">
        <v>33</v>
      </c>
      <c r="B11" s="22" t="s">
        <v>34</v>
      </c>
      <c r="C11" s="22" t="s">
        <v>38</v>
      </c>
      <c r="D11" s="22" t="s">
        <v>39</v>
      </c>
      <c r="E11" s="62">
        <v>7112</v>
      </c>
      <c r="F11" s="23">
        <v>6</v>
      </c>
      <c r="G11" s="24">
        <f t="shared" si="0"/>
        <v>8.4364454443194598E-4</v>
      </c>
      <c r="H11" s="25">
        <v>0</v>
      </c>
      <c r="I11" s="26">
        <f t="shared" si="1"/>
        <v>0</v>
      </c>
      <c r="J11" s="64"/>
      <c r="K11" s="67"/>
      <c r="L11" s="27">
        <v>0</v>
      </c>
      <c r="M11" s="23">
        <v>0</v>
      </c>
      <c r="N11" s="28">
        <v>0</v>
      </c>
      <c r="O11" s="27">
        <v>0</v>
      </c>
      <c r="P11" s="23">
        <v>0</v>
      </c>
      <c r="Q11" s="28">
        <v>0</v>
      </c>
      <c r="R11" s="27">
        <v>1</v>
      </c>
      <c r="S11" s="23">
        <v>0</v>
      </c>
      <c r="T11" s="29">
        <v>1</v>
      </c>
      <c r="U11" s="27">
        <v>0</v>
      </c>
      <c r="V11" s="23">
        <v>0</v>
      </c>
      <c r="W11" s="28">
        <v>0</v>
      </c>
      <c r="X11" s="27">
        <v>0</v>
      </c>
      <c r="Y11" s="23">
        <v>0</v>
      </c>
      <c r="Z11" s="28">
        <v>0</v>
      </c>
      <c r="AA11" s="30">
        <f t="shared" si="2"/>
        <v>0.38</v>
      </c>
    </row>
    <row r="12" spans="1:27" s="41" customFormat="1" outlineLevel="2">
      <c r="A12" s="32"/>
      <c r="B12" s="32"/>
      <c r="C12" s="32" t="s">
        <v>40</v>
      </c>
      <c r="D12" s="32"/>
      <c r="E12" s="33">
        <f>SUBTOTAL(9,E11:E11)</f>
        <v>7112</v>
      </c>
      <c r="F12" s="33">
        <f>SUBTOTAL(9,F11:F11)</f>
        <v>6</v>
      </c>
      <c r="G12" s="34">
        <f t="shared" si="0"/>
        <v>8.4364454443194598E-4</v>
      </c>
      <c r="H12" s="35">
        <f>SUBTOTAL(9,H11:H11)</f>
        <v>0</v>
      </c>
      <c r="I12" s="36">
        <f t="shared" si="1"/>
        <v>0</v>
      </c>
      <c r="J12" s="65"/>
      <c r="K12" s="68"/>
      <c r="L12" s="37">
        <f t="shared" ref="L12:AA12" si="4">SUBTOTAL(9,L11:L11)</f>
        <v>0</v>
      </c>
      <c r="M12" s="33">
        <f t="shared" si="4"/>
        <v>0</v>
      </c>
      <c r="N12" s="38">
        <f t="shared" si="4"/>
        <v>0</v>
      </c>
      <c r="O12" s="37">
        <f t="shared" si="4"/>
        <v>0</v>
      </c>
      <c r="P12" s="33">
        <f t="shared" si="4"/>
        <v>0</v>
      </c>
      <c r="Q12" s="38">
        <f t="shared" si="4"/>
        <v>0</v>
      </c>
      <c r="R12" s="37">
        <f t="shared" si="4"/>
        <v>1</v>
      </c>
      <c r="S12" s="33">
        <f t="shared" si="4"/>
        <v>0</v>
      </c>
      <c r="T12" s="39">
        <f t="shared" si="4"/>
        <v>1</v>
      </c>
      <c r="U12" s="37">
        <f t="shared" si="4"/>
        <v>0</v>
      </c>
      <c r="V12" s="33">
        <f t="shared" si="4"/>
        <v>0</v>
      </c>
      <c r="W12" s="38">
        <f t="shared" si="4"/>
        <v>0</v>
      </c>
      <c r="X12" s="37">
        <f t="shared" si="4"/>
        <v>0</v>
      </c>
      <c r="Y12" s="33">
        <f t="shared" si="4"/>
        <v>0</v>
      </c>
      <c r="Z12" s="38">
        <f t="shared" si="4"/>
        <v>0</v>
      </c>
      <c r="AA12" s="40">
        <f t="shared" si="4"/>
        <v>0.38</v>
      </c>
    </row>
    <row r="13" spans="1:27" s="31" customFormat="1" outlineLevel="1">
      <c r="A13" s="42"/>
      <c r="B13" s="43" t="s">
        <v>41</v>
      </c>
      <c r="C13" s="42"/>
      <c r="D13" s="42"/>
      <c r="E13" s="44">
        <f>SUBTOTAL(9,E9:E11)</f>
        <v>14698</v>
      </c>
      <c r="F13" s="44">
        <f>SUBTOTAL(9,F9:F11)</f>
        <v>17</v>
      </c>
      <c r="G13" s="45">
        <f t="shared" si="0"/>
        <v>1.1566199482922848E-3</v>
      </c>
      <c r="H13" s="46">
        <f>SUBTOTAL(9,H9:H11)</f>
        <v>0</v>
      </c>
      <c r="I13" s="47">
        <f t="shared" si="1"/>
        <v>0</v>
      </c>
      <c r="J13" s="44"/>
      <c r="K13" s="47"/>
      <c r="L13" s="48">
        <f t="shared" ref="L13:AA13" si="5">SUBTOTAL(9,L9:L11)</f>
        <v>0</v>
      </c>
      <c r="M13" s="44">
        <f t="shared" si="5"/>
        <v>0</v>
      </c>
      <c r="N13" s="49">
        <f t="shared" si="5"/>
        <v>0</v>
      </c>
      <c r="O13" s="48">
        <f t="shared" si="5"/>
        <v>0</v>
      </c>
      <c r="P13" s="44">
        <f t="shared" si="5"/>
        <v>0</v>
      </c>
      <c r="Q13" s="49">
        <f t="shared" si="5"/>
        <v>0</v>
      </c>
      <c r="R13" s="48">
        <f t="shared" si="5"/>
        <v>1</v>
      </c>
      <c r="S13" s="44">
        <f t="shared" si="5"/>
        <v>0</v>
      </c>
      <c r="T13" s="50">
        <f t="shared" si="5"/>
        <v>1</v>
      </c>
      <c r="U13" s="48">
        <f t="shared" si="5"/>
        <v>0</v>
      </c>
      <c r="V13" s="44">
        <f t="shared" si="5"/>
        <v>0</v>
      </c>
      <c r="W13" s="49">
        <f t="shared" si="5"/>
        <v>0</v>
      </c>
      <c r="X13" s="48">
        <f t="shared" si="5"/>
        <v>0</v>
      </c>
      <c r="Y13" s="44">
        <f t="shared" si="5"/>
        <v>0</v>
      </c>
      <c r="Z13" s="49">
        <f t="shared" si="5"/>
        <v>0</v>
      </c>
      <c r="AA13" s="51">
        <f t="shared" si="5"/>
        <v>0.38</v>
      </c>
    </row>
    <row r="14" spans="1:27" s="31" customFormat="1" outlineLevel="3">
      <c r="A14" s="22" t="s">
        <v>33</v>
      </c>
      <c r="B14" s="22" t="s">
        <v>42</v>
      </c>
      <c r="C14" s="22" t="s">
        <v>43</v>
      </c>
      <c r="D14" s="22" t="s">
        <v>44</v>
      </c>
      <c r="E14" s="62">
        <v>7362</v>
      </c>
      <c r="F14" s="23">
        <v>11</v>
      </c>
      <c r="G14" s="24">
        <f t="shared" si="0"/>
        <v>1.4941591958706874E-3</v>
      </c>
      <c r="H14" s="25">
        <v>0</v>
      </c>
      <c r="I14" s="26">
        <f t="shared" si="1"/>
        <v>0</v>
      </c>
      <c r="J14" s="23"/>
      <c r="K14" s="26"/>
      <c r="L14" s="27">
        <v>0</v>
      </c>
      <c r="M14" s="23">
        <v>0</v>
      </c>
      <c r="N14" s="28">
        <v>0</v>
      </c>
      <c r="O14" s="27">
        <v>0</v>
      </c>
      <c r="P14" s="23">
        <v>0</v>
      </c>
      <c r="Q14" s="28">
        <v>0</v>
      </c>
      <c r="R14" s="27">
        <v>0</v>
      </c>
      <c r="S14" s="23">
        <v>0</v>
      </c>
      <c r="T14" s="29">
        <v>0</v>
      </c>
      <c r="U14" s="27">
        <v>0</v>
      </c>
      <c r="V14" s="23">
        <v>0</v>
      </c>
      <c r="W14" s="28">
        <v>0</v>
      </c>
      <c r="X14" s="27">
        <v>0</v>
      </c>
      <c r="Y14" s="23">
        <v>0</v>
      </c>
      <c r="Z14" s="28">
        <v>0</v>
      </c>
      <c r="AA14" s="30">
        <f t="shared" si="2"/>
        <v>0</v>
      </c>
    </row>
    <row r="15" spans="1:27" s="41" customFormat="1" outlineLevel="2">
      <c r="A15" s="32"/>
      <c r="B15" s="32"/>
      <c r="C15" s="32" t="s">
        <v>45</v>
      </c>
      <c r="D15" s="32"/>
      <c r="E15" s="33">
        <f>SUBTOTAL(9,E14:E14)</f>
        <v>7362</v>
      </c>
      <c r="F15" s="33">
        <f>SUBTOTAL(9,F14:F14)</f>
        <v>11</v>
      </c>
      <c r="G15" s="34">
        <f t="shared" si="0"/>
        <v>1.4941591958706874E-3</v>
      </c>
      <c r="H15" s="35">
        <f>SUBTOTAL(9,H14:H14)</f>
        <v>0</v>
      </c>
      <c r="I15" s="36">
        <f t="shared" si="1"/>
        <v>0</v>
      </c>
      <c r="J15" s="63">
        <v>240000</v>
      </c>
      <c r="K15" s="69">
        <f>SUM(E15,E17)/J15</f>
        <v>6.1949999999999998E-2</v>
      </c>
      <c r="L15" s="37">
        <f t="shared" ref="L15:AA15" si="6">SUBTOTAL(9,L14:L14)</f>
        <v>0</v>
      </c>
      <c r="M15" s="33">
        <f t="shared" si="6"/>
        <v>0</v>
      </c>
      <c r="N15" s="38">
        <f t="shared" si="6"/>
        <v>0</v>
      </c>
      <c r="O15" s="37">
        <f t="shared" si="6"/>
        <v>0</v>
      </c>
      <c r="P15" s="33">
        <f t="shared" si="6"/>
        <v>0</v>
      </c>
      <c r="Q15" s="38">
        <f t="shared" si="6"/>
        <v>0</v>
      </c>
      <c r="R15" s="37">
        <f t="shared" si="6"/>
        <v>0</v>
      </c>
      <c r="S15" s="33">
        <f t="shared" si="6"/>
        <v>0</v>
      </c>
      <c r="T15" s="39">
        <f t="shared" si="6"/>
        <v>0</v>
      </c>
      <c r="U15" s="37">
        <f t="shared" si="6"/>
        <v>0</v>
      </c>
      <c r="V15" s="33">
        <f t="shared" si="6"/>
        <v>0</v>
      </c>
      <c r="W15" s="38">
        <f t="shared" si="6"/>
        <v>0</v>
      </c>
      <c r="X15" s="37">
        <f t="shared" si="6"/>
        <v>0</v>
      </c>
      <c r="Y15" s="33">
        <f t="shared" si="6"/>
        <v>0</v>
      </c>
      <c r="Z15" s="38">
        <f t="shared" si="6"/>
        <v>0</v>
      </c>
      <c r="AA15" s="40">
        <f t="shared" si="6"/>
        <v>0</v>
      </c>
    </row>
    <row r="16" spans="1:27" s="31" customFormat="1" ht="15" customHeight="1" outlineLevel="3">
      <c r="A16" s="22" t="s">
        <v>33</v>
      </c>
      <c r="B16" s="22" t="s">
        <v>42</v>
      </c>
      <c r="C16" s="22" t="s">
        <v>38</v>
      </c>
      <c r="D16" s="22" t="s">
        <v>46</v>
      </c>
      <c r="E16" s="62">
        <v>7506</v>
      </c>
      <c r="F16" s="23">
        <v>17</v>
      </c>
      <c r="G16" s="24">
        <f t="shared" si="0"/>
        <v>2.2648547828403942E-3</v>
      </c>
      <c r="H16" s="25">
        <v>0</v>
      </c>
      <c r="I16" s="26">
        <f t="shared" si="1"/>
        <v>0</v>
      </c>
      <c r="J16" s="64"/>
      <c r="K16" s="70"/>
      <c r="L16" s="27">
        <v>0</v>
      </c>
      <c r="M16" s="23">
        <v>0</v>
      </c>
      <c r="N16" s="28">
        <v>0</v>
      </c>
      <c r="O16" s="27">
        <v>0</v>
      </c>
      <c r="P16" s="23">
        <v>0</v>
      </c>
      <c r="Q16" s="28">
        <v>0</v>
      </c>
      <c r="R16" s="27">
        <v>0</v>
      </c>
      <c r="S16" s="23">
        <v>0</v>
      </c>
      <c r="T16" s="29">
        <v>0</v>
      </c>
      <c r="U16" s="27">
        <v>0</v>
      </c>
      <c r="V16" s="23">
        <v>0</v>
      </c>
      <c r="W16" s="28">
        <v>0</v>
      </c>
      <c r="X16" s="27">
        <v>0</v>
      </c>
      <c r="Y16" s="23">
        <v>0</v>
      </c>
      <c r="Z16" s="28">
        <v>0</v>
      </c>
      <c r="AA16" s="30">
        <f t="shared" si="2"/>
        <v>0</v>
      </c>
    </row>
    <row r="17" spans="1:27" s="41" customFormat="1" outlineLevel="2">
      <c r="A17" s="32"/>
      <c r="B17" s="32"/>
      <c r="C17" s="32" t="s">
        <v>40</v>
      </c>
      <c r="D17" s="32"/>
      <c r="E17" s="33">
        <f>SUBTOTAL(9,E16:E16)</f>
        <v>7506</v>
      </c>
      <c r="F17" s="33">
        <f>SUBTOTAL(9,F16:F16)</f>
        <v>17</v>
      </c>
      <c r="G17" s="34">
        <f t="shared" si="0"/>
        <v>2.2648547828403942E-3</v>
      </c>
      <c r="H17" s="35">
        <f>SUBTOTAL(9,H16:H16)</f>
        <v>0</v>
      </c>
      <c r="I17" s="36">
        <f t="shared" si="1"/>
        <v>0</v>
      </c>
      <c r="J17" s="65"/>
      <c r="K17" s="71"/>
      <c r="L17" s="37">
        <f t="shared" ref="L17:AA17" si="7">SUBTOTAL(9,L16:L16)</f>
        <v>0</v>
      </c>
      <c r="M17" s="33">
        <f t="shared" si="7"/>
        <v>0</v>
      </c>
      <c r="N17" s="38">
        <f t="shared" si="7"/>
        <v>0</v>
      </c>
      <c r="O17" s="37">
        <f t="shared" si="7"/>
        <v>0</v>
      </c>
      <c r="P17" s="33">
        <f t="shared" si="7"/>
        <v>0</v>
      </c>
      <c r="Q17" s="38">
        <f t="shared" si="7"/>
        <v>0</v>
      </c>
      <c r="R17" s="37">
        <f t="shared" si="7"/>
        <v>0</v>
      </c>
      <c r="S17" s="33">
        <f t="shared" si="7"/>
        <v>0</v>
      </c>
      <c r="T17" s="39">
        <f t="shared" si="7"/>
        <v>0</v>
      </c>
      <c r="U17" s="37">
        <f t="shared" si="7"/>
        <v>0</v>
      </c>
      <c r="V17" s="33">
        <f t="shared" si="7"/>
        <v>0</v>
      </c>
      <c r="W17" s="38">
        <f t="shared" si="7"/>
        <v>0</v>
      </c>
      <c r="X17" s="37">
        <f t="shared" si="7"/>
        <v>0</v>
      </c>
      <c r="Y17" s="33">
        <f t="shared" si="7"/>
        <v>0</v>
      </c>
      <c r="Z17" s="38">
        <f t="shared" si="7"/>
        <v>0</v>
      </c>
      <c r="AA17" s="40">
        <f t="shared" si="7"/>
        <v>0</v>
      </c>
    </row>
    <row r="18" spans="1:27" s="31" customFormat="1" outlineLevel="1">
      <c r="A18" s="42"/>
      <c r="B18" s="43" t="s">
        <v>47</v>
      </c>
      <c r="C18" s="42"/>
      <c r="D18" s="42"/>
      <c r="E18" s="44">
        <f>SUBTOTAL(9,E14:E16)</f>
        <v>14868</v>
      </c>
      <c r="F18" s="44">
        <f>SUBTOTAL(9,F14:F16)</f>
        <v>28</v>
      </c>
      <c r="G18" s="45">
        <f t="shared" si="0"/>
        <v>1.8832391713747645E-3</v>
      </c>
      <c r="H18" s="46">
        <f>SUBTOTAL(9,H14:H16)</f>
        <v>0</v>
      </c>
      <c r="I18" s="47">
        <f t="shared" si="1"/>
        <v>0</v>
      </c>
      <c r="J18" s="44"/>
      <c r="K18" s="47"/>
      <c r="L18" s="48">
        <f t="shared" ref="L18:AA18" si="8">SUBTOTAL(9,L14:L16)</f>
        <v>0</v>
      </c>
      <c r="M18" s="44">
        <f t="shared" si="8"/>
        <v>0</v>
      </c>
      <c r="N18" s="49">
        <f t="shared" si="8"/>
        <v>0</v>
      </c>
      <c r="O18" s="48">
        <f t="shared" si="8"/>
        <v>0</v>
      </c>
      <c r="P18" s="44">
        <f t="shared" si="8"/>
        <v>0</v>
      </c>
      <c r="Q18" s="49">
        <f t="shared" si="8"/>
        <v>0</v>
      </c>
      <c r="R18" s="48">
        <f t="shared" si="8"/>
        <v>0</v>
      </c>
      <c r="S18" s="44">
        <f t="shared" si="8"/>
        <v>0</v>
      </c>
      <c r="T18" s="50">
        <f t="shared" si="8"/>
        <v>0</v>
      </c>
      <c r="U18" s="48">
        <f t="shared" si="8"/>
        <v>0</v>
      </c>
      <c r="V18" s="44">
        <f t="shared" si="8"/>
        <v>0</v>
      </c>
      <c r="W18" s="49">
        <f t="shared" si="8"/>
        <v>0</v>
      </c>
      <c r="X18" s="48">
        <f t="shared" si="8"/>
        <v>0</v>
      </c>
      <c r="Y18" s="44">
        <f t="shared" si="8"/>
        <v>0</v>
      </c>
      <c r="Z18" s="49">
        <f t="shared" si="8"/>
        <v>0</v>
      </c>
      <c r="AA18" s="51">
        <f t="shared" si="8"/>
        <v>0</v>
      </c>
    </row>
    <row r="19" spans="1:27" s="31" customFormat="1" ht="15.75" thickBot="1">
      <c r="A19" s="52"/>
      <c r="B19" s="52" t="s">
        <v>48</v>
      </c>
      <c r="C19" s="52"/>
      <c r="D19" s="52"/>
      <c r="E19" s="53">
        <f>SUBTOTAL(9,E9:E16)</f>
        <v>29566</v>
      </c>
      <c r="F19" s="53">
        <f>SUBTOTAL(9,F9:F16)</f>
        <v>45</v>
      </c>
      <c r="G19" s="54">
        <f t="shared" si="0"/>
        <v>1.5220185348034905E-3</v>
      </c>
      <c r="H19" s="55">
        <f>SUBTOTAL(9,H9:H16)</f>
        <v>0</v>
      </c>
      <c r="I19" s="56">
        <f t="shared" si="1"/>
        <v>0</v>
      </c>
      <c r="J19" s="53"/>
      <c r="K19" s="56"/>
      <c r="L19" s="57">
        <f t="shared" ref="L19:AA19" si="9">SUBTOTAL(9,L9:L16)</f>
        <v>0</v>
      </c>
      <c r="M19" s="58">
        <f t="shared" si="9"/>
        <v>0</v>
      </c>
      <c r="N19" s="59">
        <f t="shared" si="9"/>
        <v>0</v>
      </c>
      <c r="O19" s="57">
        <f t="shared" si="9"/>
        <v>0</v>
      </c>
      <c r="P19" s="58">
        <f t="shared" si="9"/>
        <v>0</v>
      </c>
      <c r="Q19" s="59">
        <f t="shared" si="9"/>
        <v>0</v>
      </c>
      <c r="R19" s="57">
        <f t="shared" si="9"/>
        <v>1</v>
      </c>
      <c r="S19" s="58">
        <f t="shared" si="9"/>
        <v>0</v>
      </c>
      <c r="T19" s="60">
        <f t="shared" si="9"/>
        <v>1</v>
      </c>
      <c r="U19" s="57">
        <f t="shared" si="9"/>
        <v>0</v>
      </c>
      <c r="V19" s="58">
        <f t="shared" si="9"/>
        <v>0</v>
      </c>
      <c r="W19" s="59">
        <f t="shared" si="9"/>
        <v>0</v>
      </c>
      <c r="X19" s="57">
        <f t="shared" si="9"/>
        <v>0</v>
      </c>
      <c r="Y19" s="58">
        <f t="shared" si="9"/>
        <v>0</v>
      </c>
      <c r="Z19" s="59">
        <f t="shared" si="9"/>
        <v>0</v>
      </c>
      <c r="AA19" s="61">
        <f t="shared" si="9"/>
        <v>0.38</v>
      </c>
    </row>
  </sheetData>
  <mergeCells count="11">
    <mergeCell ref="L6:T6"/>
    <mergeCell ref="J10:J12"/>
    <mergeCell ref="K10:K12"/>
    <mergeCell ref="J15:J17"/>
    <mergeCell ref="K15:K17"/>
    <mergeCell ref="U6:Z6"/>
    <mergeCell ref="L7:N7"/>
    <mergeCell ref="O7:Q7"/>
    <mergeCell ref="R7:T7"/>
    <mergeCell ref="U7:W7"/>
    <mergeCell ref="X7:Z7"/>
  </mergeCells>
  <phoneticPr fontId="10" type="noConversion"/>
  <pageMargins left="0.2" right="0.2" top="0.5" bottom="0.5" header="0.3" footer="0.3"/>
  <pageSetup paperSize="5" scale="85" orientation="landscape" horizontalDpi="1200" verticalDpi="1200" r:id="rId1"/>
  <colBreaks count="2" manualBreakCount="2">
    <brk id="11" max="1048575" man="1"/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Westchester Div of Business</vt:lpstr>
      <vt:lpstr>'Westchester Div of Business'!Print_Titles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Burnham</dc:creator>
  <cp:lastModifiedBy>lhaughey</cp:lastModifiedBy>
  <dcterms:created xsi:type="dcterms:W3CDTF">2009-04-20T17:27:52Z</dcterms:created>
  <dcterms:modified xsi:type="dcterms:W3CDTF">2009-04-21T18:54:32Z</dcterms:modified>
</cp:coreProperties>
</file>